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r\Langgarverne\Langgarver_hjemmeside\hjemmeside 2020\Dokumenter_2020\Klubløb_2020\Langgarvernes_etape_event_april_2020\"/>
    </mc:Choice>
  </mc:AlternateContent>
  <xr:revisionPtr revIDLastSave="0" documentId="13_ncr:1_{B7E0B1CE-F54D-4C1D-9E1F-EF6416CD2B7E}" xr6:coauthVersionLast="45" xr6:coauthVersionMax="45" xr10:uidLastSave="{00000000-0000-0000-0000-000000000000}"/>
  <bookViews>
    <workbookView xWindow="-120" yWindow="-120" windowWidth="29040" windowHeight="16440" xr2:uid="{11CEF9AA-FD7D-4270-BB2F-F485F459D3F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3" i="1" l="1"/>
  <c r="AH53" i="1" s="1"/>
  <c r="AI53" i="1" s="1"/>
  <c r="AD51" i="1"/>
  <c r="AD52" i="1"/>
  <c r="AD49" i="1"/>
  <c r="AH49" i="1" s="1"/>
  <c r="AI49" i="1" s="1"/>
  <c r="AD48" i="1"/>
  <c r="AH48" i="1" s="1"/>
  <c r="AD47" i="1"/>
  <c r="AH47" i="1" s="1"/>
  <c r="AD46" i="1"/>
  <c r="AH46" i="1" s="1"/>
  <c r="AD44" i="1"/>
  <c r="AD43" i="1"/>
  <c r="AD42" i="1"/>
  <c r="AE42" i="1" s="1"/>
  <c r="AF42" i="1" s="1"/>
  <c r="AD41" i="1"/>
  <c r="AD40" i="1"/>
  <c r="AD38" i="1"/>
  <c r="AE38" i="1" s="1"/>
  <c r="AD37" i="1"/>
  <c r="AH37" i="1" s="1"/>
  <c r="AI37" i="1" s="1"/>
  <c r="AJ37" i="1" s="1"/>
  <c r="AK37" i="1" s="1"/>
  <c r="AD36" i="1"/>
  <c r="AH36" i="1" s="1"/>
  <c r="AD35" i="1"/>
  <c r="AH35" i="1" s="1"/>
  <c r="AD34" i="1"/>
  <c r="AE34" i="1" s="1"/>
  <c r="AD33" i="1"/>
  <c r="AE33" i="1" s="1"/>
  <c r="AD31" i="1"/>
  <c r="AD29" i="1"/>
  <c r="AD28" i="1"/>
  <c r="AD27" i="1"/>
  <c r="AD26" i="1"/>
  <c r="AI26" i="1" s="1"/>
  <c r="AD25" i="1"/>
  <c r="AD24" i="1"/>
  <c r="AD23" i="1"/>
  <c r="AD22" i="1"/>
  <c r="AE22" i="1" s="1"/>
  <c r="AD21" i="1"/>
  <c r="AD20" i="1"/>
  <c r="AD19" i="1"/>
  <c r="AD18" i="1"/>
  <c r="AE18" i="1" s="1"/>
  <c r="AF18" i="1" s="1"/>
  <c r="AD17" i="1"/>
  <c r="AD16" i="1"/>
  <c r="AD15" i="1"/>
  <c r="AD14" i="1"/>
  <c r="AE14" i="1" s="1"/>
  <c r="AD13" i="1"/>
  <c r="AD12" i="1"/>
  <c r="AD11" i="1"/>
  <c r="AD10" i="1"/>
  <c r="AD9" i="1"/>
  <c r="AD8" i="1"/>
  <c r="AE8" i="1" s="1"/>
  <c r="AF8" i="1" s="1"/>
  <c r="AG8" i="1" s="1"/>
  <c r="AD7" i="1"/>
  <c r="AD6" i="1"/>
  <c r="AH6" i="1" s="1"/>
  <c r="AI6" i="1" s="1"/>
  <c r="AB53" i="1"/>
  <c r="AB52" i="1"/>
  <c r="AH52" i="1" s="1"/>
  <c r="AI52" i="1" s="1"/>
  <c r="AJ52" i="1" s="1"/>
  <c r="AK52" i="1" s="1"/>
  <c r="AB51" i="1"/>
  <c r="AB49" i="1"/>
  <c r="AB48" i="1"/>
  <c r="AB47" i="1"/>
  <c r="AB46" i="1"/>
  <c r="AB44" i="1"/>
  <c r="AB43" i="1"/>
  <c r="AB42" i="1"/>
  <c r="AB41" i="1"/>
  <c r="AB40" i="1"/>
  <c r="AB38" i="1"/>
  <c r="AB37" i="1"/>
  <c r="AB36" i="1"/>
  <c r="AB35" i="1"/>
  <c r="AB34" i="1"/>
  <c r="AB33" i="1"/>
  <c r="AB32" i="1"/>
  <c r="AB3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H16" i="1" s="1"/>
  <c r="AB15" i="1"/>
  <c r="AB14" i="1"/>
  <c r="AB13" i="1"/>
  <c r="AB12" i="1"/>
  <c r="AB11" i="1"/>
  <c r="AB10" i="1"/>
  <c r="AB9" i="1"/>
  <c r="AB8" i="1"/>
  <c r="AB7" i="1"/>
  <c r="AB6" i="1"/>
  <c r="AB5" i="1"/>
  <c r="AE52" i="1"/>
  <c r="AF52" i="1" s="1"/>
  <c r="AG52" i="1" s="1"/>
  <c r="AE49" i="1"/>
  <c r="AE48" i="1"/>
  <c r="AF48" i="1" s="1"/>
  <c r="AG48" i="1" s="1"/>
  <c r="AE41" i="1"/>
  <c r="AE37" i="1"/>
  <c r="AE31" i="1"/>
  <c r="AF31" i="1" s="1"/>
  <c r="AG31" i="1" s="1"/>
  <c r="AE17" i="1"/>
  <c r="AE16" i="1"/>
  <c r="AF16" i="1" s="1"/>
  <c r="AG16" i="1" s="1"/>
  <c r="AF11" i="1"/>
  <c r="AG11" i="1" s="1"/>
  <c r="AE11" i="1"/>
  <c r="AE10" i="1"/>
  <c r="AH41" i="1"/>
  <c r="AI41" i="1" s="1"/>
  <c r="AH31" i="1"/>
  <c r="AI31" i="1" s="1"/>
  <c r="AH17" i="1"/>
  <c r="AI17" i="1" s="1"/>
  <c r="AJ17" i="1" s="1"/>
  <c r="AK17" i="1" s="1"/>
  <c r="AE46" i="1"/>
  <c r="AF46" i="1" s="1"/>
  <c r="AE44" i="1"/>
  <c r="AF44" i="1" s="1"/>
  <c r="AG44" i="1" s="1"/>
  <c r="AE43" i="1"/>
  <c r="AE40" i="1"/>
  <c r="AF40" i="1" s="1"/>
  <c r="AG40" i="1" s="1"/>
  <c r="AE29" i="1"/>
  <c r="AE28" i="1"/>
  <c r="AF28" i="1" s="1"/>
  <c r="AG28" i="1" s="1"/>
  <c r="AE25" i="1"/>
  <c r="AE21" i="1"/>
  <c r="AE20" i="1"/>
  <c r="AF20" i="1" s="1"/>
  <c r="AG20" i="1" s="1"/>
  <c r="AE13" i="1"/>
  <c r="AE12" i="1"/>
  <c r="AF12" i="1" s="1"/>
  <c r="AG12" i="1" s="1"/>
  <c r="AH9" i="1"/>
  <c r="AI9" i="1" s="1"/>
  <c r="AJ9" i="1" s="1"/>
  <c r="AK9" i="1" s="1"/>
  <c r="AE7" i="1"/>
  <c r="S5" i="1"/>
  <c r="P5" i="1"/>
  <c r="J5" i="1"/>
  <c r="AD5" i="1" s="1"/>
  <c r="AH5" i="1" l="1"/>
  <c r="AI5" i="1" s="1"/>
  <c r="AJ5" i="1" s="1"/>
  <c r="AE5" i="1"/>
  <c r="AH34" i="1"/>
  <c r="AI48" i="1"/>
  <c r="AJ48" i="1" s="1"/>
  <c r="AK48" i="1" s="1"/>
  <c r="AH24" i="1"/>
  <c r="AI24" i="1" s="1"/>
  <c r="AJ24" i="1" s="1"/>
  <c r="AE51" i="1"/>
  <c r="AF51" i="1" s="1"/>
  <c r="AG51" i="1" s="1"/>
  <c r="AH51" i="1"/>
  <c r="AI51" i="1" s="1"/>
  <c r="AJ51" i="1" s="1"/>
  <c r="AK51" i="1" s="1"/>
  <c r="AH10" i="1"/>
  <c r="AI10" i="1" s="1"/>
  <c r="AH18" i="1"/>
  <c r="AI18" i="1" s="1"/>
  <c r="AH22" i="1"/>
  <c r="AI22" i="1" s="1"/>
  <c r="AF5" i="1"/>
  <c r="AG5" i="1" s="1"/>
  <c r="AI11" i="1"/>
  <c r="AJ31" i="1"/>
  <c r="AK31" i="1" s="1"/>
  <c r="AI16" i="1"/>
  <c r="AI8" i="1"/>
  <c r="AJ8" i="1" s="1"/>
  <c r="AE53" i="1"/>
  <c r="AF53" i="1" s="1"/>
  <c r="AG53" i="1" s="1"/>
  <c r="AH23" i="1"/>
  <c r="AE23" i="1"/>
  <c r="AF23" i="1" s="1"/>
  <c r="AG23" i="1" s="1"/>
  <c r="AH12" i="1"/>
  <c r="AI34" i="1"/>
  <c r="AJ34" i="1" s="1"/>
  <c r="AK34" i="1" s="1"/>
  <c r="AI36" i="1"/>
  <c r="AE36" i="1"/>
  <c r="AF36" i="1" s="1"/>
  <c r="AG36" i="1" s="1"/>
  <c r="AI38" i="1"/>
  <c r="AJ38" i="1" s="1"/>
  <c r="AK38" i="1" s="1"/>
  <c r="AE35" i="1"/>
  <c r="AF35" i="1" s="1"/>
  <c r="AG35" i="1" s="1"/>
  <c r="AE27" i="1"/>
  <c r="AF27" i="1" s="1"/>
  <c r="AG27" i="1" s="1"/>
  <c r="AE24" i="1"/>
  <c r="AF24" i="1" s="1"/>
  <c r="AG24" i="1" s="1"/>
  <c r="AH15" i="1"/>
  <c r="AE15" i="1"/>
  <c r="AF15" i="1" s="1"/>
  <c r="AG15" i="1" s="1"/>
  <c r="AH19" i="1"/>
  <c r="AE19" i="1"/>
  <c r="AF19" i="1" s="1"/>
  <c r="AG19" i="1" s="1"/>
  <c r="AH21" i="1"/>
  <c r="AI21" i="1" s="1"/>
  <c r="AJ21" i="1" s="1"/>
  <c r="AK21" i="1" s="1"/>
  <c r="AH42" i="1"/>
  <c r="AI42" i="1" s="1"/>
  <c r="AI47" i="1"/>
  <c r="AJ47" i="1" s="1"/>
  <c r="AK47" i="1" s="1"/>
  <c r="AE47" i="1"/>
  <c r="AF47" i="1" s="1"/>
  <c r="AG47" i="1" s="1"/>
  <c r="AI46" i="1"/>
  <c r="AH44" i="1"/>
  <c r="AI44" i="1" s="1"/>
  <c r="AJ44" i="1" s="1"/>
  <c r="AK44" i="1" s="1"/>
  <c r="AF43" i="1"/>
  <c r="AG43" i="1" s="1"/>
  <c r="AH43" i="1"/>
  <c r="AH40" i="1"/>
  <c r="AI33" i="1"/>
  <c r="AJ33" i="1" s="1"/>
  <c r="AK33" i="1" s="1"/>
  <c r="AH29" i="1"/>
  <c r="AH28" i="1"/>
  <c r="AE26" i="1"/>
  <c r="AF26" i="1" s="1"/>
  <c r="AG26" i="1" s="1"/>
  <c r="AH20" i="1"/>
  <c r="AH14" i="1"/>
  <c r="AI14" i="1" s="1"/>
  <c r="AH13" i="1"/>
  <c r="AI13" i="1" s="1"/>
  <c r="AJ13" i="1" s="1"/>
  <c r="AK13" i="1" s="1"/>
  <c r="AE9" i="1"/>
  <c r="AF9" i="1" s="1"/>
  <c r="AG9" i="1" s="1"/>
  <c r="AF7" i="1"/>
  <c r="AG7" i="1" s="1"/>
  <c r="AH7" i="1"/>
  <c r="AE6" i="1"/>
  <c r="AJ6" i="1"/>
  <c r="AK6" i="1" s="1"/>
  <c r="AJ18" i="1"/>
  <c r="AK18" i="1" s="1"/>
  <c r="AJ22" i="1"/>
  <c r="AK22" i="1" s="1"/>
  <c r="AJ26" i="1"/>
  <c r="AK26" i="1" s="1"/>
  <c r="AJ41" i="1"/>
  <c r="AK41" i="1" s="1"/>
  <c r="AJ49" i="1"/>
  <c r="AK49" i="1" s="1"/>
  <c r="AJ53" i="1"/>
  <c r="AK53" i="1" s="1"/>
  <c r="AF6" i="1"/>
  <c r="AG6" i="1" s="1"/>
  <c r="AF10" i="1"/>
  <c r="AG10" i="1" s="1"/>
  <c r="AF14" i="1"/>
  <c r="AG14" i="1" s="1"/>
  <c r="AF22" i="1"/>
  <c r="AG22" i="1" s="1"/>
  <c r="AF34" i="1"/>
  <c r="AG34" i="1" s="1"/>
  <c r="AF38" i="1"/>
  <c r="AG38" i="1" s="1"/>
  <c r="AF13" i="1"/>
  <c r="AG13" i="1" s="1"/>
  <c r="AF17" i="1"/>
  <c r="AG17" i="1" s="1"/>
  <c r="AG18" i="1"/>
  <c r="AF21" i="1"/>
  <c r="AG21" i="1" s="1"/>
  <c r="AF29" i="1"/>
  <c r="AG29" i="1" s="1"/>
  <c r="AF33" i="1"/>
  <c r="AG33" i="1" s="1"/>
  <c r="AF37" i="1"/>
  <c r="AG37" i="1" s="1"/>
  <c r="AF41" i="1"/>
  <c r="AG41" i="1" s="1"/>
  <c r="AG42" i="1"/>
  <c r="AG46" i="1"/>
  <c r="AF49" i="1"/>
  <c r="AG49" i="1" s="1"/>
  <c r="AF25" i="1"/>
  <c r="AG25" i="1" s="1"/>
  <c r="AJ10" i="1" l="1"/>
  <c r="AK10" i="1"/>
  <c r="AK5" i="1"/>
  <c r="AJ16" i="1"/>
  <c r="AK16" i="1" s="1"/>
  <c r="AK8" i="1"/>
  <c r="AJ11" i="1"/>
  <c r="AK11" i="1" s="1"/>
  <c r="AI23" i="1"/>
  <c r="AJ14" i="1"/>
  <c r="AK14" i="1" s="1"/>
  <c r="AI12" i="1"/>
  <c r="AK24" i="1"/>
  <c r="AI25" i="1"/>
  <c r="AJ36" i="1"/>
  <c r="AK36" i="1" s="1"/>
  <c r="AJ46" i="1"/>
  <c r="AK46" i="1" s="1"/>
  <c r="AJ42" i="1"/>
  <c r="AK42" i="1" s="1"/>
  <c r="AI35" i="1"/>
  <c r="AI27" i="1"/>
  <c r="AI15" i="1"/>
  <c r="AI19" i="1"/>
  <c r="AJ19" i="1" s="1"/>
  <c r="AI43" i="1"/>
  <c r="AJ43" i="1" s="1"/>
  <c r="AK43" i="1" s="1"/>
  <c r="AI40" i="1"/>
  <c r="AI29" i="1"/>
  <c r="AI28" i="1"/>
  <c r="AJ28" i="1" s="1"/>
  <c r="AI20" i="1"/>
  <c r="AJ20" i="1" s="1"/>
  <c r="AI7" i="1"/>
  <c r="AJ7" i="1" s="1"/>
  <c r="AJ23" i="1" l="1"/>
  <c r="AK23" i="1" s="1"/>
  <c r="AJ12" i="1"/>
  <c r="AK12" i="1" s="1"/>
  <c r="AJ25" i="1"/>
  <c r="AK25" i="1" s="1"/>
  <c r="AJ35" i="1"/>
  <c r="AK35" i="1" s="1"/>
  <c r="AJ27" i="1"/>
  <c r="AK27" i="1" s="1"/>
  <c r="AJ15" i="1"/>
  <c r="AK15" i="1" s="1"/>
  <c r="AK19" i="1"/>
  <c r="AJ40" i="1"/>
  <c r="AK40" i="1" s="1"/>
  <c r="AJ29" i="1"/>
  <c r="AK29" i="1" s="1"/>
  <c r="AK28" i="1"/>
  <c r="AK20" i="1"/>
  <c r="AK7" i="1"/>
</calcChain>
</file>

<file path=xl/sharedStrings.xml><?xml version="1.0" encoding="utf-8"?>
<sst xmlns="http://schemas.openxmlformats.org/spreadsheetml/2006/main" count="78" uniqueCount="59">
  <si>
    <t>Lisbeth Andersen</t>
  </si>
  <si>
    <t>Jens Vinding</t>
  </si>
  <si>
    <t>Sascha Viktor</t>
  </si>
  <si>
    <t>Carina Fabisak</t>
  </si>
  <si>
    <t>Sidse Kongsbak</t>
  </si>
  <si>
    <t>Martin Engdahl</t>
  </si>
  <si>
    <t>Finn Vinding</t>
  </si>
  <si>
    <t>Jan Wibroe</t>
  </si>
  <si>
    <t>Kajsa Angesten</t>
  </si>
  <si>
    <t>Maibritt Witte</t>
  </si>
  <si>
    <t>anonym grp</t>
  </si>
  <si>
    <t>Anne Svendsen</t>
  </si>
  <si>
    <t>Margit Ulmer</t>
  </si>
  <si>
    <t>Anne Jespersen</t>
  </si>
  <si>
    <t>Christina Christens</t>
  </si>
  <si>
    <t>Michael Sørensen</t>
  </si>
  <si>
    <t>Birgit Holm</t>
  </si>
  <si>
    <t>Charlotte Halling</t>
  </si>
  <si>
    <t>Lars Roed</t>
  </si>
  <si>
    <t>Helle Skaaning</t>
  </si>
  <si>
    <t>Mads Simonsen</t>
  </si>
  <si>
    <t>Benjamin Sølund</t>
  </si>
  <si>
    <t>Sarah Hjersing</t>
  </si>
  <si>
    <t>Signe Hagedorn</t>
  </si>
  <si>
    <t>Helene Olsen</t>
  </si>
  <si>
    <t>Julie Smidt</t>
  </si>
  <si>
    <t>Birgitte Yde</t>
  </si>
  <si>
    <t>Helen Jensen</t>
  </si>
  <si>
    <t>Søren Nielsen</t>
  </si>
  <si>
    <t>Michael Nielsen</t>
  </si>
  <si>
    <t>Charlotte Fris</t>
  </si>
  <si>
    <t>Anne Røder</t>
  </si>
  <si>
    <t>Niels Ole Hansen</t>
  </si>
  <si>
    <t>Hans-Kristian Kragesteen</t>
  </si>
  <si>
    <t>Louise Shiv</t>
  </si>
  <si>
    <t>Carola Rosenstrôm</t>
  </si>
  <si>
    <t>Hansy Simonsen</t>
  </si>
  <si>
    <t>Alice Friis</t>
  </si>
  <si>
    <t>Lene Olsen</t>
  </si>
  <si>
    <t>Pia Blåbjerg</t>
  </si>
  <si>
    <t>Cathrine Hald</t>
  </si>
  <si>
    <t>cykling</t>
  </si>
  <si>
    <t xml:space="preserve">distance </t>
  </si>
  <si>
    <t>tid</t>
  </si>
  <si>
    <t>Maratonløbere</t>
  </si>
  <si>
    <t>Halvmaratonløbere</t>
  </si>
  <si>
    <t>Maratongængere</t>
  </si>
  <si>
    <t>Halvmaratongængere</t>
  </si>
  <si>
    <t>Løb og cykling</t>
  </si>
  <si>
    <t>Nikolaj Mathiesen</t>
  </si>
  <si>
    <t>Eva Bundgaard</t>
  </si>
  <si>
    <t>Tine Resting</t>
  </si>
  <si>
    <t>samlet distance</t>
  </si>
  <si>
    <t xml:space="preserve">samlet tid </t>
  </si>
  <si>
    <t>maratontid</t>
  </si>
  <si>
    <t>Anne Pedersen</t>
  </si>
  <si>
    <t>H</t>
  </si>
  <si>
    <t>min</t>
  </si>
  <si>
    <t>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</si>
</sst>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16" fontId="1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B0FC9-8325-417F-8E26-06238B3CE9E9}">
  <dimension ref="A1:AK5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1048576"/>
    </sheetView>
  </sheetViews>
  <sheetFormatPr defaultRowHeight="15" x14ac:dyDescent="0.25"/>
  <cols>
    <col min="31" max="33" width="6.42578125" customWidth="1"/>
    <col min="35" max="37" width="7.140625" customWidth="1"/>
  </cols>
  <sheetData>
    <row r="1" spans="1:37" x14ac:dyDescent="0.25">
      <c r="A1" s="1"/>
      <c r="B1" s="1"/>
      <c r="C1" s="1">
        <v>43934</v>
      </c>
      <c r="F1" s="1">
        <v>43935</v>
      </c>
      <c r="I1" s="1">
        <v>43936</v>
      </c>
      <c r="L1" s="1">
        <v>43937</v>
      </c>
      <c r="O1" s="1">
        <v>43938</v>
      </c>
      <c r="R1" s="1">
        <v>43939</v>
      </c>
      <c r="U1" s="1">
        <v>43940</v>
      </c>
    </row>
    <row r="2" spans="1:37" x14ac:dyDescent="0.25">
      <c r="A2" s="1"/>
      <c r="B2" s="1"/>
      <c r="C2" s="2" t="s">
        <v>42</v>
      </c>
      <c r="D2" s="3" t="s">
        <v>43</v>
      </c>
      <c r="F2" s="2" t="s">
        <v>42</v>
      </c>
      <c r="G2" s="3" t="s">
        <v>43</v>
      </c>
      <c r="I2" s="2" t="s">
        <v>42</v>
      </c>
      <c r="J2" s="3" t="s">
        <v>43</v>
      </c>
      <c r="L2" s="2" t="s">
        <v>42</v>
      </c>
      <c r="M2" s="3" t="s">
        <v>43</v>
      </c>
      <c r="O2" s="2" t="s">
        <v>42</v>
      </c>
      <c r="P2" s="3" t="s">
        <v>43</v>
      </c>
      <c r="R2" s="2" t="s">
        <v>42</v>
      </c>
      <c r="S2" s="3" t="s">
        <v>43</v>
      </c>
      <c r="U2" s="2" t="s">
        <v>42</v>
      </c>
      <c r="V2" s="3" t="s">
        <v>43</v>
      </c>
      <c r="X2" s="3" t="s">
        <v>41</v>
      </c>
      <c r="AB2" s="3" t="s">
        <v>52</v>
      </c>
      <c r="AD2" s="3" t="s">
        <v>53</v>
      </c>
      <c r="AE2" s="7" t="s">
        <v>53</v>
      </c>
      <c r="AF2" s="7"/>
      <c r="AG2" s="7"/>
      <c r="AH2" s="3" t="s">
        <v>54</v>
      </c>
      <c r="AI2" s="7" t="s">
        <v>54</v>
      </c>
      <c r="AJ2" s="7"/>
      <c r="AK2" s="7"/>
    </row>
    <row r="3" spans="1:37" ht="23.25" x14ac:dyDescent="0.35">
      <c r="A3" s="1"/>
      <c r="B3" s="1"/>
      <c r="C3" s="2"/>
      <c r="D3" s="3"/>
      <c r="F3" s="2"/>
      <c r="G3" s="3"/>
      <c r="I3" s="2"/>
      <c r="J3" s="3"/>
      <c r="L3" s="2"/>
      <c r="M3" s="4" t="s">
        <v>44</v>
      </c>
      <c r="O3" s="2"/>
      <c r="P3" s="3"/>
      <c r="R3" s="2"/>
      <c r="S3" s="3"/>
      <c r="U3" s="2"/>
      <c r="V3" s="3"/>
    </row>
    <row r="4" spans="1:37" ht="23.25" x14ac:dyDescent="0.35">
      <c r="A4" s="1"/>
      <c r="B4" s="1"/>
      <c r="C4" s="2"/>
      <c r="D4" s="3">
        <v>1</v>
      </c>
      <c r="F4" s="2"/>
      <c r="G4" s="3">
        <v>1</v>
      </c>
      <c r="I4" s="2"/>
      <c r="J4" s="3">
        <v>1</v>
      </c>
      <c r="L4" s="2"/>
      <c r="M4" s="4">
        <v>1</v>
      </c>
      <c r="O4" s="2"/>
      <c r="P4" s="3">
        <v>1</v>
      </c>
      <c r="R4" s="2"/>
      <c r="S4" s="3">
        <v>1</v>
      </c>
      <c r="U4" s="2"/>
      <c r="V4" s="3">
        <v>1</v>
      </c>
      <c r="AE4" s="5" t="s">
        <v>56</v>
      </c>
      <c r="AF4" s="5" t="s">
        <v>57</v>
      </c>
      <c r="AG4" s="5" t="s">
        <v>58</v>
      </c>
      <c r="AI4" s="5" t="s">
        <v>56</v>
      </c>
      <c r="AJ4" s="5" t="s">
        <v>57</v>
      </c>
      <c r="AK4" s="5" t="s">
        <v>58</v>
      </c>
    </row>
    <row r="5" spans="1:37" x14ac:dyDescent="0.25">
      <c r="A5" t="s">
        <v>39</v>
      </c>
      <c r="C5">
        <v>6.33</v>
      </c>
      <c r="D5">
        <v>39.75</v>
      </c>
      <c r="I5">
        <v>7.32</v>
      </c>
      <c r="J5">
        <f>44+39/60</f>
        <v>44.65</v>
      </c>
      <c r="O5">
        <v>7.69</v>
      </c>
      <c r="P5">
        <f>48+33/60</f>
        <v>48.55</v>
      </c>
      <c r="R5">
        <v>21.03</v>
      </c>
      <c r="S5">
        <f>180+49+13/60</f>
        <v>229.21666666666667</v>
      </c>
      <c r="AB5">
        <f>C5+F5+I5+L5+O5+R5+U5</f>
        <v>42.370000000000005</v>
      </c>
      <c r="AD5" s="6">
        <f>D5+G5+J5+M5+P5+S5+V5</f>
        <v>362.16666666666663</v>
      </c>
      <c r="AE5" s="5">
        <f t="shared" ref="AE5:AE53" si="0">ROUNDDOWN(AD5/60,0)</f>
        <v>6</v>
      </c>
      <c r="AF5" s="5">
        <f t="shared" ref="AF5" si="1">ROUNDDOWN((AD5-AE5*60),0)</f>
        <v>2</v>
      </c>
      <c r="AG5" s="5">
        <f t="shared" ref="AG5" si="2">ROUNDDOWN((AD5-AE5*60-AF5)*60,0)</f>
        <v>9</v>
      </c>
      <c r="AH5">
        <f t="shared" ref="AH5" si="3">AD5*42.2/AB5</f>
        <v>360.71355518841943</v>
      </c>
      <c r="AI5" s="5">
        <f t="shared" ref="AI5:AI53" si="4">ROUNDDOWN(AH5/60,0)</f>
        <v>6</v>
      </c>
      <c r="AJ5" s="5">
        <f t="shared" ref="AJ5" si="5">ROUNDDOWN((AH5-AI5*60),0)</f>
        <v>0</v>
      </c>
      <c r="AK5" s="5">
        <f t="shared" ref="AK5" si="6">ROUNDDOWN((AH5-AI5*60-AJ5)*60,0)</f>
        <v>42</v>
      </c>
    </row>
    <row r="6" spans="1:37" x14ac:dyDescent="0.25">
      <c r="A6" t="s">
        <v>1</v>
      </c>
      <c r="C6">
        <v>11.02</v>
      </c>
      <c r="D6">
        <v>59.06</v>
      </c>
      <c r="I6">
        <v>10.1</v>
      </c>
      <c r="J6">
        <v>53.57</v>
      </c>
      <c r="L6">
        <v>8</v>
      </c>
      <c r="M6">
        <v>39.590000000000003</v>
      </c>
      <c r="U6">
        <v>13.08</v>
      </c>
      <c r="V6">
        <v>70.55</v>
      </c>
      <c r="AB6">
        <f t="shared" ref="AB6:AB53" si="7">C6+F6+I6+L6+O6+R6+U6</f>
        <v>42.199999999999996</v>
      </c>
      <c r="AD6" s="6">
        <f t="shared" ref="AD6:AD52" si="8">D6+G6+J6+M6+P6+S6+V6</f>
        <v>222.76999999999998</v>
      </c>
      <c r="AE6" s="5">
        <f t="shared" si="0"/>
        <v>3</v>
      </c>
      <c r="AF6" s="5">
        <f t="shared" ref="AF6:AF53" si="9">ROUNDDOWN((AD6-AE6*60),0)</f>
        <v>42</v>
      </c>
      <c r="AG6" s="5">
        <f t="shared" ref="AG6:AG53" si="10">ROUNDDOWN((AD6-AE6*60-AF6)*60,0)</f>
        <v>46</v>
      </c>
      <c r="AH6">
        <f t="shared" ref="AH6:AH53" si="11">AD6*42.2/AB6</f>
        <v>222.77000000000004</v>
      </c>
      <c r="AI6" s="5">
        <f t="shared" si="4"/>
        <v>3</v>
      </c>
      <c r="AJ6" s="5">
        <f t="shared" ref="AJ6:AJ53" si="12">ROUNDDOWN((AH6-AI6*60),0)</f>
        <v>42</v>
      </c>
      <c r="AK6" s="5">
        <f t="shared" ref="AK6:AK53" si="13">ROUNDDOWN((AH6-AI6*60-AJ6)*60,0)</f>
        <v>46</v>
      </c>
    </row>
    <row r="7" spans="1:37" x14ac:dyDescent="0.25">
      <c r="A7" t="s">
        <v>3</v>
      </c>
      <c r="C7">
        <v>6.53</v>
      </c>
      <c r="D7">
        <v>39.33</v>
      </c>
      <c r="F7">
        <v>10.01</v>
      </c>
      <c r="G7">
        <v>56.45</v>
      </c>
      <c r="O7">
        <v>19.07</v>
      </c>
      <c r="P7">
        <v>120.25</v>
      </c>
      <c r="U7">
        <v>11.43</v>
      </c>
      <c r="V7">
        <v>80.8</v>
      </c>
      <c r="X7">
        <v>18.260000000000002</v>
      </c>
      <c r="Y7">
        <v>82</v>
      </c>
      <c r="AB7">
        <f t="shared" si="7"/>
        <v>47.04</v>
      </c>
      <c r="AD7" s="6">
        <f t="shared" si="8"/>
        <v>296.83</v>
      </c>
      <c r="AE7" s="5">
        <f t="shared" si="0"/>
        <v>4</v>
      </c>
      <c r="AF7" s="5">
        <f t="shared" si="9"/>
        <v>56</v>
      </c>
      <c r="AG7" s="5">
        <f t="shared" si="10"/>
        <v>49</v>
      </c>
      <c r="AH7">
        <f t="shared" si="11"/>
        <v>266.28881802721088</v>
      </c>
      <c r="AI7" s="5">
        <f t="shared" si="4"/>
        <v>4</v>
      </c>
      <c r="AJ7" s="5">
        <f t="shared" si="12"/>
        <v>26</v>
      </c>
      <c r="AK7" s="5">
        <f t="shared" si="13"/>
        <v>17</v>
      </c>
    </row>
    <row r="8" spans="1:37" x14ac:dyDescent="0.25">
      <c r="A8" t="s">
        <v>40</v>
      </c>
      <c r="C8">
        <v>8.68</v>
      </c>
      <c r="D8">
        <v>41.39</v>
      </c>
      <c r="F8">
        <v>4</v>
      </c>
      <c r="AB8">
        <f t="shared" si="7"/>
        <v>12.68</v>
      </c>
      <c r="AD8" s="6">
        <f t="shared" si="8"/>
        <v>41.39</v>
      </c>
      <c r="AE8" s="5">
        <f t="shared" si="0"/>
        <v>0</v>
      </c>
      <c r="AF8" s="5">
        <f t="shared" si="9"/>
        <v>41</v>
      </c>
      <c r="AG8" s="5">
        <f t="shared" si="10"/>
        <v>23</v>
      </c>
      <c r="AI8" s="5">
        <f t="shared" si="4"/>
        <v>0</v>
      </c>
      <c r="AJ8" s="5">
        <f t="shared" si="12"/>
        <v>0</v>
      </c>
      <c r="AK8" s="5">
        <f t="shared" si="13"/>
        <v>0</v>
      </c>
    </row>
    <row r="9" spans="1:37" x14ac:dyDescent="0.25">
      <c r="A9" t="s">
        <v>4</v>
      </c>
      <c r="C9">
        <v>10.31</v>
      </c>
      <c r="D9">
        <v>51.13</v>
      </c>
      <c r="L9">
        <v>11.19</v>
      </c>
      <c r="M9">
        <v>57.28</v>
      </c>
      <c r="R9">
        <v>8.0299999999999994</v>
      </c>
      <c r="S9">
        <v>43.38</v>
      </c>
      <c r="U9">
        <v>15.03</v>
      </c>
      <c r="V9">
        <v>65.650000000000006</v>
      </c>
      <c r="AB9">
        <f t="shared" si="7"/>
        <v>44.56</v>
      </c>
      <c r="AD9" s="6">
        <f t="shared" si="8"/>
        <v>217.44</v>
      </c>
      <c r="AE9" s="5">
        <f t="shared" si="0"/>
        <v>3</v>
      </c>
      <c r="AF9" s="5">
        <f t="shared" si="9"/>
        <v>37</v>
      </c>
      <c r="AG9" s="5">
        <f t="shared" si="10"/>
        <v>26</v>
      </c>
      <c r="AH9">
        <f t="shared" si="11"/>
        <v>205.92387791741473</v>
      </c>
      <c r="AI9" s="5">
        <f t="shared" si="4"/>
        <v>3</v>
      </c>
      <c r="AJ9" s="5">
        <f t="shared" si="12"/>
        <v>25</v>
      </c>
      <c r="AK9" s="5">
        <f t="shared" si="13"/>
        <v>55</v>
      </c>
    </row>
    <row r="10" spans="1:37" x14ac:dyDescent="0.25">
      <c r="A10" t="s">
        <v>5</v>
      </c>
      <c r="C10">
        <v>11.04</v>
      </c>
      <c r="D10">
        <v>66</v>
      </c>
      <c r="F10">
        <v>10.25</v>
      </c>
      <c r="G10">
        <v>114.3</v>
      </c>
      <c r="I10">
        <v>11.01</v>
      </c>
      <c r="J10">
        <v>61.55</v>
      </c>
      <c r="R10">
        <v>15.01</v>
      </c>
      <c r="S10">
        <v>50.45</v>
      </c>
      <c r="AB10">
        <f t="shared" si="7"/>
        <v>47.309999999999995</v>
      </c>
      <c r="AD10" s="6">
        <f t="shared" si="8"/>
        <v>292.3</v>
      </c>
      <c r="AE10" s="5">
        <f t="shared" si="0"/>
        <v>4</v>
      </c>
      <c r="AF10" s="5">
        <f t="shared" si="9"/>
        <v>52</v>
      </c>
      <c r="AG10" s="5">
        <f t="shared" si="10"/>
        <v>18</v>
      </c>
      <c r="AH10">
        <f t="shared" si="11"/>
        <v>260.72838723314317</v>
      </c>
      <c r="AI10" s="5">
        <f t="shared" si="4"/>
        <v>4</v>
      </c>
      <c r="AJ10" s="5">
        <f t="shared" si="12"/>
        <v>20</v>
      </c>
      <c r="AK10" s="5">
        <f t="shared" si="13"/>
        <v>43</v>
      </c>
    </row>
    <row r="11" spans="1:37" x14ac:dyDescent="0.25">
      <c r="A11" t="s">
        <v>6</v>
      </c>
      <c r="C11">
        <v>11.04</v>
      </c>
      <c r="D11">
        <v>66</v>
      </c>
      <c r="I11">
        <v>11.01</v>
      </c>
      <c r="J11">
        <v>61.65</v>
      </c>
      <c r="AB11">
        <f t="shared" si="7"/>
        <v>22.049999999999997</v>
      </c>
      <c r="AD11" s="6">
        <f t="shared" si="8"/>
        <v>127.65</v>
      </c>
      <c r="AE11" s="5">
        <f t="shared" si="0"/>
        <v>2</v>
      </c>
      <c r="AF11" s="5">
        <f t="shared" si="9"/>
        <v>7</v>
      </c>
      <c r="AG11" s="5">
        <f t="shared" si="10"/>
        <v>39</v>
      </c>
      <c r="AI11" s="5">
        <f t="shared" si="4"/>
        <v>0</v>
      </c>
      <c r="AJ11" s="5">
        <f t="shared" si="12"/>
        <v>0</v>
      </c>
      <c r="AK11" s="5">
        <f t="shared" si="13"/>
        <v>0</v>
      </c>
    </row>
    <row r="12" spans="1:37" x14ac:dyDescent="0.25">
      <c r="A12" t="s">
        <v>34</v>
      </c>
      <c r="C12">
        <v>9</v>
      </c>
      <c r="D12">
        <v>51.52</v>
      </c>
      <c r="I12">
        <v>23.89</v>
      </c>
      <c r="J12">
        <v>144</v>
      </c>
      <c r="O12">
        <v>16.399999999999999</v>
      </c>
      <c r="P12">
        <v>110.6</v>
      </c>
      <c r="R12">
        <v>7.2</v>
      </c>
      <c r="S12">
        <v>56.4</v>
      </c>
      <c r="X12">
        <v>38</v>
      </c>
      <c r="Y12">
        <v>80</v>
      </c>
      <c r="AB12">
        <f t="shared" si="7"/>
        <v>56.49</v>
      </c>
      <c r="AD12" s="6">
        <f t="shared" si="8"/>
        <v>362.52</v>
      </c>
      <c r="AE12" s="5">
        <f t="shared" si="0"/>
        <v>6</v>
      </c>
      <c r="AF12" s="5">
        <f t="shared" si="9"/>
        <v>2</v>
      </c>
      <c r="AG12" s="5">
        <f t="shared" si="10"/>
        <v>31</v>
      </c>
      <c r="AH12">
        <f t="shared" si="11"/>
        <v>270.81508231545405</v>
      </c>
      <c r="AI12" s="5">
        <f t="shared" si="4"/>
        <v>4</v>
      </c>
      <c r="AJ12" s="5">
        <f t="shared" si="12"/>
        <v>30</v>
      </c>
      <c r="AK12" s="5">
        <f t="shared" si="13"/>
        <v>48</v>
      </c>
    </row>
    <row r="13" spans="1:37" x14ac:dyDescent="0.25">
      <c r="A13" t="s">
        <v>7</v>
      </c>
      <c r="C13">
        <v>11.74</v>
      </c>
      <c r="D13">
        <v>66.650000000000006</v>
      </c>
      <c r="I13">
        <v>5.01</v>
      </c>
      <c r="J13">
        <v>26.52</v>
      </c>
      <c r="O13">
        <v>6.3</v>
      </c>
      <c r="P13">
        <v>36.85</v>
      </c>
      <c r="R13">
        <v>14.02</v>
      </c>
      <c r="S13">
        <v>82</v>
      </c>
      <c r="U13">
        <v>6.27</v>
      </c>
      <c r="V13">
        <v>34.75</v>
      </c>
      <c r="AB13">
        <f t="shared" si="7"/>
        <v>43.34</v>
      </c>
      <c r="AD13" s="6">
        <f t="shared" si="8"/>
        <v>246.77</v>
      </c>
      <c r="AE13" s="5">
        <f t="shared" si="0"/>
        <v>4</v>
      </c>
      <c r="AF13" s="5">
        <f t="shared" si="9"/>
        <v>6</v>
      </c>
      <c r="AG13" s="5">
        <f t="shared" si="10"/>
        <v>46</v>
      </c>
      <c r="AH13">
        <f t="shared" si="11"/>
        <v>240.27904937701894</v>
      </c>
      <c r="AI13" s="5">
        <f t="shared" si="4"/>
        <v>4</v>
      </c>
      <c r="AJ13" s="5">
        <f t="shared" si="12"/>
        <v>0</v>
      </c>
      <c r="AK13" s="5">
        <f t="shared" si="13"/>
        <v>16</v>
      </c>
    </row>
    <row r="14" spans="1:37" x14ac:dyDescent="0.25">
      <c r="A14" t="s">
        <v>8</v>
      </c>
      <c r="C14">
        <v>11.21</v>
      </c>
      <c r="D14">
        <v>63.7</v>
      </c>
      <c r="F14">
        <v>5.0199999999999996</v>
      </c>
      <c r="G14">
        <v>27.32</v>
      </c>
      <c r="I14">
        <v>10.029999999999999</v>
      </c>
      <c r="J14">
        <v>55.36</v>
      </c>
      <c r="L14">
        <v>10.029999999999999</v>
      </c>
      <c r="M14">
        <v>55.54</v>
      </c>
      <c r="O14">
        <v>7.11</v>
      </c>
      <c r="P14">
        <v>39.299999999999997</v>
      </c>
      <c r="R14">
        <v>10.07</v>
      </c>
      <c r="S14">
        <v>55.8</v>
      </c>
      <c r="U14">
        <v>10.08</v>
      </c>
      <c r="V14">
        <v>58.23</v>
      </c>
      <c r="AB14">
        <f t="shared" si="7"/>
        <v>63.55</v>
      </c>
      <c r="AD14" s="6">
        <f t="shared" si="8"/>
        <v>355.25</v>
      </c>
      <c r="AE14" s="5">
        <f t="shared" si="0"/>
        <v>5</v>
      </c>
      <c r="AF14" s="5">
        <f t="shared" si="9"/>
        <v>55</v>
      </c>
      <c r="AG14" s="5">
        <f t="shared" si="10"/>
        <v>15</v>
      </c>
      <c r="AH14">
        <f t="shared" si="11"/>
        <v>235.90165224232891</v>
      </c>
      <c r="AI14" s="5">
        <f t="shared" si="4"/>
        <v>3</v>
      </c>
      <c r="AJ14" s="5">
        <f t="shared" si="12"/>
        <v>55</v>
      </c>
      <c r="AK14" s="5">
        <f t="shared" si="13"/>
        <v>54</v>
      </c>
    </row>
    <row r="15" spans="1:37" x14ac:dyDescent="0.25">
      <c r="A15" t="s">
        <v>9</v>
      </c>
      <c r="C15">
        <v>6.14</v>
      </c>
      <c r="D15">
        <v>34.39</v>
      </c>
      <c r="F15">
        <v>8.01</v>
      </c>
      <c r="G15">
        <v>81.2</v>
      </c>
      <c r="I15">
        <v>7.07</v>
      </c>
      <c r="J15">
        <v>44</v>
      </c>
      <c r="L15">
        <v>8.01</v>
      </c>
      <c r="M15">
        <v>47.01</v>
      </c>
      <c r="O15">
        <v>4.2</v>
      </c>
      <c r="P15">
        <v>45.75</v>
      </c>
      <c r="R15">
        <v>10.3</v>
      </c>
      <c r="S15">
        <v>113.2</v>
      </c>
      <c r="U15">
        <v>10</v>
      </c>
      <c r="V15">
        <v>59</v>
      </c>
      <c r="AB15">
        <f t="shared" si="7"/>
        <v>53.730000000000004</v>
      </c>
      <c r="AD15" s="6">
        <f t="shared" si="8"/>
        <v>424.55</v>
      </c>
      <c r="AE15" s="5">
        <f t="shared" si="0"/>
        <v>7</v>
      </c>
      <c r="AF15" s="5">
        <f t="shared" si="9"/>
        <v>4</v>
      </c>
      <c r="AG15" s="5">
        <f t="shared" si="10"/>
        <v>33</v>
      </c>
      <c r="AH15">
        <f t="shared" si="11"/>
        <v>333.44518890750049</v>
      </c>
      <c r="AI15" s="5">
        <f t="shared" si="4"/>
        <v>5</v>
      </c>
      <c r="AJ15" s="5">
        <f t="shared" si="12"/>
        <v>33</v>
      </c>
      <c r="AK15" s="5">
        <f t="shared" si="13"/>
        <v>26</v>
      </c>
    </row>
    <row r="16" spans="1:37" x14ac:dyDescent="0.25">
      <c r="A16" t="s">
        <v>10</v>
      </c>
      <c r="C16">
        <v>9</v>
      </c>
      <c r="L16">
        <v>9</v>
      </c>
      <c r="R16">
        <v>13</v>
      </c>
      <c r="U16">
        <v>11.2</v>
      </c>
      <c r="AB16">
        <f t="shared" si="7"/>
        <v>42.2</v>
      </c>
      <c r="AD16" s="6">
        <f t="shared" si="8"/>
        <v>0</v>
      </c>
      <c r="AE16" s="5">
        <f t="shared" si="0"/>
        <v>0</v>
      </c>
      <c r="AF16" s="5">
        <f t="shared" si="9"/>
        <v>0</v>
      </c>
      <c r="AG16" s="5">
        <f t="shared" si="10"/>
        <v>0</v>
      </c>
      <c r="AH16">
        <f t="shared" si="11"/>
        <v>0</v>
      </c>
      <c r="AI16" s="5">
        <f t="shared" si="4"/>
        <v>0</v>
      </c>
      <c r="AJ16" s="5">
        <f t="shared" si="12"/>
        <v>0</v>
      </c>
      <c r="AK16" s="5">
        <f t="shared" si="13"/>
        <v>0</v>
      </c>
    </row>
    <row r="17" spans="1:37" x14ac:dyDescent="0.25">
      <c r="A17" t="s">
        <v>15</v>
      </c>
      <c r="C17">
        <v>5.12</v>
      </c>
      <c r="D17">
        <v>36.04</v>
      </c>
      <c r="F17">
        <v>5.04</v>
      </c>
      <c r="G17">
        <v>63.45</v>
      </c>
      <c r="I17">
        <v>10</v>
      </c>
      <c r="J17">
        <v>90</v>
      </c>
      <c r="L17">
        <v>5.64</v>
      </c>
      <c r="M17">
        <v>61</v>
      </c>
      <c r="R17">
        <v>15.28</v>
      </c>
      <c r="S17">
        <v>96</v>
      </c>
      <c r="U17">
        <v>6</v>
      </c>
      <c r="V17">
        <v>95.45</v>
      </c>
      <c r="AB17">
        <f t="shared" si="7"/>
        <v>47.08</v>
      </c>
      <c r="AD17" s="6">
        <f t="shared" si="8"/>
        <v>441.94</v>
      </c>
      <c r="AE17" s="5">
        <f t="shared" si="0"/>
        <v>7</v>
      </c>
      <c r="AF17" s="5">
        <f t="shared" si="9"/>
        <v>21</v>
      </c>
      <c r="AG17" s="5">
        <f t="shared" si="10"/>
        <v>56</v>
      </c>
      <c r="AH17">
        <f t="shared" si="11"/>
        <v>396.13143585386581</v>
      </c>
      <c r="AI17" s="5">
        <f t="shared" si="4"/>
        <v>6</v>
      </c>
      <c r="AJ17" s="5">
        <f t="shared" si="12"/>
        <v>36</v>
      </c>
      <c r="AK17" s="5">
        <f t="shared" si="13"/>
        <v>7</v>
      </c>
    </row>
    <row r="18" spans="1:37" x14ac:dyDescent="0.25">
      <c r="A18" t="s">
        <v>16</v>
      </c>
      <c r="C18">
        <v>10.3</v>
      </c>
      <c r="D18">
        <v>53.55</v>
      </c>
      <c r="I18">
        <v>14</v>
      </c>
      <c r="J18">
        <v>74.5</v>
      </c>
      <c r="O18">
        <v>10.95</v>
      </c>
      <c r="P18">
        <v>54.15</v>
      </c>
      <c r="U18">
        <v>7.7</v>
      </c>
      <c r="V18">
        <v>39</v>
      </c>
      <c r="AB18">
        <f t="shared" si="7"/>
        <v>42.95</v>
      </c>
      <c r="AD18" s="6">
        <f t="shared" si="8"/>
        <v>221.20000000000002</v>
      </c>
      <c r="AE18" s="5">
        <f t="shared" si="0"/>
        <v>3</v>
      </c>
      <c r="AF18" s="5">
        <f t="shared" si="9"/>
        <v>41</v>
      </c>
      <c r="AG18" s="5">
        <f t="shared" si="10"/>
        <v>12</v>
      </c>
      <c r="AH18">
        <f t="shared" si="11"/>
        <v>217.33736903376021</v>
      </c>
      <c r="AI18" s="5">
        <f t="shared" si="4"/>
        <v>3</v>
      </c>
      <c r="AJ18" s="5">
        <f t="shared" si="12"/>
        <v>37</v>
      </c>
      <c r="AK18" s="5">
        <f t="shared" si="13"/>
        <v>20</v>
      </c>
    </row>
    <row r="19" spans="1:37" x14ac:dyDescent="0.25">
      <c r="A19" t="s">
        <v>18</v>
      </c>
      <c r="F19">
        <v>20</v>
      </c>
      <c r="G19">
        <v>111.1</v>
      </c>
      <c r="I19">
        <v>10</v>
      </c>
      <c r="J19">
        <v>48.11</v>
      </c>
      <c r="U19">
        <v>12.2</v>
      </c>
      <c r="V19">
        <v>62.85</v>
      </c>
      <c r="X19">
        <v>103.35</v>
      </c>
      <c r="Y19">
        <v>209.7</v>
      </c>
      <c r="AB19">
        <f t="shared" si="7"/>
        <v>42.2</v>
      </c>
      <c r="AD19" s="6">
        <f t="shared" si="8"/>
        <v>222.05999999999997</v>
      </c>
      <c r="AE19" s="5">
        <f t="shared" si="0"/>
        <v>3</v>
      </c>
      <c r="AF19" s="5">
        <f t="shared" si="9"/>
        <v>42</v>
      </c>
      <c r="AG19" s="5">
        <f t="shared" si="10"/>
        <v>3</v>
      </c>
      <c r="AH19">
        <f t="shared" si="11"/>
        <v>222.05999999999995</v>
      </c>
      <c r="AI19" s="5">
        <f t="shared" si="4"/>
        <v>3</v>
      </c>
      <c r="AJ19" s="5">
        <f t="shared" si="12"/>
        <v>42</v>
      </c>
      <c r="AK19" s="5">
        <f t="shared" si="13"/>
        <v>3</v>
      </c>
    </row>
    <row r="20" spans="1:37" x14ac:dyDescent="0.25">
      <c r="A20" t="s">
        <v>20</v>
      </c>
      <c r="C20">
        <v>10</v>
      </c>
      <c r="D20">
        <v>110.9</v>
      </c>
      <c r="L20">
        <v>11.3</v>
      </c>
      <c r="M20">
        <v>64</v>
      </c>
      <c r="O20">
        <v>5.0999999999999996</v>
      </c>
      <c r="P20">
        <v>22.4</v>
      </c>
      <c r="R20">
        <v>15.41</v>
      </c>
      <c r="S20">
        <v>98.85</v>
      </c>
      <c r="AB20">
        <f t="shared" si="7"/>
        <v>41.81</v>
      </c>
      <c r="AD20" s="6">
        <f t="shared" si="8"/>
        <v>296.14999999999998</v>
      </c>
      <c r="AE20" s="5">
        <f t="shared" si="0"/>
        <v>4</v>
      </c>
      <c r="AF20" s="5">
        <f t="shared" si="9"/>
        <v>56</v>
      </c>
      <c r="AG20" s="5">
        <f t="shared" si="10"/>
        <v>8</v>
      </c>
      <c r="AH20">
        <f t="shared" si="11"/>
        <v>298.91246113370005</v>
      </c>
      <c r="AI20" s="5">
        <f t="shared" si="4"/>
        <v>4</v>
      </c>
      <c r="AJ20" s="5">
        <f t="shared" si="12"/>
        <v>58</v>
      </c>
      <c r="AK20" s="5">
        <f t="shared" si="13"/>
        <v>54</v>
      </c>
    </row>
    <row r="21" spans="1:37" x14ac:dyDescent="0.25">
      <c r="A21" t="s">
        <v>22</v>
      </c>
      <c r="F21">
        <v>13.62</v>
      </c>
      <c r="G21">
        <v>72.2</v>
      </c>
      <c r="L21">
        <v>8.42</v>
      </c>
      <c r="M21">
        <v>45.07</v>
      </c>
      <c r="R21">
        <v>17.09</v>
      </c>
      <c r="S21">
        <v>97</v>
      </c>
      <c r="U21">
        <v>5.01</v>
      </c>
      <c r="V21">
        <v>24.4</v>
      </c>
      <c r="AB21">
        <f t="shared" si="7"/>
        <v>44.139999999999993</v>
      </c>
      <c r="AD21" s="6">
        <f t="shared" si="8"/>
        <v>238.67000000000002</v>
      </c>
      <c r="AE21" s="5">
        <f t="shared" si="0"/>
        <v>3</v>
      </c>
      <c r="AF21" s="5">
        <f t="shared" si="9"/>
        <v>58</v>
      </c>
      <c r="AG21" s="5">
        <f t="shared" si="10"/>
        <v>40</v>
      </c>
      <c r="AH21">
        <f t="shared" si="11"/>
        <v>228.1801993656548</v>
      </c>
      <c r="AI21" s="5">
        <f t="shared" si="4"/>
        <v>3</v>
      </c>
      <c r="AJ21" s="5">
        <f t="shared" si="12"/>
        <v>48</v>
      </c>
      <c r="AK21" s="5">
        <f t="shared" si="13"/>
        <v>10</v>
      </c>
    </row>
    <row r="22" spans="1:37" x14ac:dyDescent="0.25">
      <c r="A22" t="s">
        <v>26</v>
      </c>
      <c r="F22">
        <v>14.83</v>
      </c>
      <c r="G22">
        <v>73.66</v>
      </c>
      <c r="O22">
        <v>15.69</v>
      </c>
      <c r="P22">
        <v>96</v>
      </c>
      <c r="R22">
        <v>14.83</v>
      </c>
      <c r="S22">
        <v>96</v>
      </c>
      <c r="AB22">
        <f t="shared" si="7"/>
        <v>45.35</v>
      </c>
      <c r="AD22" s="6">
        <f t="shared" si="8"/>
        <v>265.65999999999997</v>
      </c>
      <c r="AE22" s="5">
        <f t="shared" si="0"/>
        <v>4</v>
      </c>
      <c r="AF22" s="5">
        <f t="shared" si="9"/>
        <v>25</v>
      </c>
      <c r="AG22" s="5">
        <f t="shared" si="10"/>
        <v>39</v>
      </c>
      <c r="AH22">
        <f t="shared" si="11"/>
        <v>247.2073208379272</v>
      </c>
      <c r="AI22" s="5">
        <f t="shared" si="4"/>
        <v>4</v>
      </c>
      <c r="AJ22" s="5">
        <f t="shared" si="12"/>
        <v>7</v>
      </c>
      <c r="AK22" s="5">
        <f t="shared" si="13"/>
        <v>12</v>
      </c>
    </row>
    <row r="23" spans="1:37" x14ac:dyDescent="0.25">
      <c r="A23" t="s">
        <v>21</v>
      </c>
      <c r="F23">
        <v>10.5</v>
      </c>
      <c r="G23">
        <v>67</v>
      </c>
      <c r="L23">
        <v>11.4</v>
      </c>
      <c r="M23">
        <v>66</v>
      </c>
      <c r="O23">
        <v>4.04</v>
      </c>
      <c r="P23">
        <v>33</v>
      </c>
      <c r="R23">
        <v>6.26</v>
      </c>
      <c r="S23">
        <v>41.05</v>
      </c>
      <c r="U23">
        <v>10</v>
      </c>
      <c r="V23">
        <v>57.9</v>
      </c>
      <c r="AB23">
        <f t="shared" si="7"/>
        <v>42.199999999999996</v>
      </c>
      <c r="AD23" s="6">
        <f t="shared" si="8"/>
        <v>264.95</v>
      </c>
      <c r="AE23" s="5">
        <f t="shared" si="0"/>
        <v>4</v>
      </c>
      <c r="AF23" s="5">
        <f t="shared" si="9"/>
        <v>24</v>
      </c>
      <c r="AG23" s="5">
        <f t="shared" si="10"/>
        <v>56</v>
      </c>
      <c r="AH23">
        <f t="shared" si="11"/>
        <v>264.95</v>
      </c>
      <c r="AI23" s="5">
        <f t="shared" si="4"/>
        <v>4</v>
      </c>
      <c r="AJ23" s="5">
        <f t="shared" si="12"/>
        <v>24</v>
      </c>
      <c r="AK23" s="5">
        <f t="shared" si="13"/>
        <v>56</v>
      </c>
    </row>
    <row r="24" spans="1:37" x14ac:dyDescent="0.25">
      <c r="A24" t="s">
        <v>27</v>
      </c>
      <c r="I24">
        <v>12.41</v>
      </c>
      <c r="J24">
        <v>67.95</v>
      </c>
      <c r="L24">
        <v>21.57</v>
      </c>
      <c r="M24">
        <v>122</v>
      </c>
      <c r="U24">
        <v>12.85</v>
      </c>
      <c r="V24">
        <v>72.239999999999995</v>
      </c>
      <c r="AB24">
        <f t="shared" si="7"/>
        <v>46.830000000000005</v>
      </c>
      <c r="AD24" s="6">
        <f t="shared" si="8"/>
        <v>262.19</v>
      </c>
      <c r="AE24" s="5">
        <f t="shared" si="0"/>
        <v>4</v>
      </c>
      <c r="AF24" s="5">
        <f t="shared" si="9"/>
        <v>22</v>
      </c>
      <c r="AG24" s="5">
        <f t="shared" si="10"/>
        <v>11</v>
      </c>
      <c r="AH24">
        <f t="shared" si="11"/>
        <v>236.26773435831731</v>
      </c>
      <c r="AI24" s="5">
        <f t="shared" si="4"/>
        <v>3</v>
      </c>
      <c r="AJ24" s="5">
        <f t="shared" si="12"/>
        <v>56</v>
      </c>
      <c r="AK24" s="5">
        <f t="shared" si="13"/>
        <v>16</v>
      </c>
    </row>
    <row r="25" spans="1:37" x14ac:dyDescent="0.25">
      <c r="A25" t="s">
        <v>28</v>
      </c>
      <c r="I25">
        <v>9.5399999999999991</v>
      </c>
      <c r="J25">
        <v>47.47</v>
      </c>
      <c r="L25">
        <v>15.01</v>
      </c>
      <c r="M25">
        <v>68</v>
      </c>
      <c r="AB25">
        <f t="shared" si="7"/>
        <v>24.549999999999997</v>
      </c>
      <c r="AD25" s="6">
        <f t="shared" si="8"/>
        <v>115.47</v>
      </c>
      <c r="AE25" s="5">
        <f t="shared" si="0"/>
        <v>1</v>
      </c>
      <c r="AF25" s="5">
        <f t="shared" si="9"/>
        <v>55</v>
      </c>
      <c r="AG25" s="5">
        <f t="shared" si="10"/>
        <v>28</v>
      </c>
      <c r="AI25" s="5">
        <f t="shared" si="4"/>
        <v>0</v>
      </c>
      <c r="AJ25" s="5">
        <f t="shared" si="12"/>
        <v>0</v>
      </c>
      <c r="AK25" s="5">
        <f t="shared" si="13"/>
        <v>0</v>
      </c>
    </row>
    <row r="26" spans="1:37" x14ac:dyDescent="0.25">
      <c r="A26" t="s">
        <v>23</v>
      </c>
      <c r="C26">
        <v>11.3</v>
      </c>
      <c r="D26">
        <v>113.7</v>
      </c>
      <c r="F26">
        <v>4.55</v>
      </c>
      <c r="G26">
        <v>31.51</v>
      </c>
      <c r="I26">
        <v>4.66</v>
      </c>
      <c r="J26">
        <v>59.17</v>
      </c>
      <c r="L26">
        <v>9.57</v>
      </c>
      <c r="M26">
        <v>98</v>
      </c>
      <c r="AB26">
        <f t="shared" si="7"/>
        <v>30.080000000000002</v>
      </c>
      <c r="AD26" s="6">
        <f t="shared" si="8"/>
        <v>302.38</v>
      </c>
      <c r="AE26" s="5">
        <f t="shared" si="0"/>
        <v>5</v>
      </c>
      <c r="AF26" s="5">
        <f t="shared" si="9"/>
        <v>2</v>
      </c>
      <c r="AG26" s="5">
        <f t="shared" si="10"/>
        <v>22</v>
      </c>
      <c r="AI26" s="5">
        <f t="shared" si="4"/>
        <v>0</v>
      </c>
      <c r="AJ26" s="5">
        <f t="shared" si="12"/>
        <v>0</v>
      </c>
      <c r="AK26" s="5">
        <f t="shared" si="13"/>
        <v>0</v>
      </c>
    </row>
    <row r="27" spans="1:37" x14ac:dyDescent="0.25">
      <c r="A27" t="s">
        <v>29</v>
      </c>
      <c r="I27">
        <v>11.7</v>
      </c>
      <c r="J27">
        <v>69</v>
      </c>
      <c r="AB27">
        <f t="shared" si="7"/>
        <v>11.7</v>
      </c>
      <c r="AD27" s="6">
        <f t="shared" si="8"/>
        <v>69</v>
      </c>
      <c r="AE27" s="5">
        <f t="shared" si="0"/>
        <v>1</v>
      </c>
      <c r="AF27" s="5">
        <f t="shared" si="9"/>
        <v>9</v>
      </c>
      <c r="AG27" s="5">
        <f t="shared" si="10"/>
        <v>0</v>
      </c>
      <c r="AI27" s="5">
        <f t="shared" si="4"/>
        <v>0</v>
      </c>
      <c r="AJ27" s="5">
        <f t="shared" si="12"/>
        <v>0</v>
      </c>
      <c r="AK27" s="5">
        <f t="shared" si="13"/>
        <v>0</v>
      </c>
    </row>
    <row r="28" spans="1:37" x14ac:dyDescent="0.25">
      <c r="A28" t="s">
        <v>35</v>
      </c>
      <c r="C28">
        <v>21.8</v>
      </c>
      <c r="D28">
        <v>279.5</v>
      </c>
      <c r="F28">
        <v>11.1</v>
      </c>
      <c r="G28">
        <v>78</v>
      </c>
      <c r="I28">
        <v>10</v>
      </c>
      <c r="J28">
        <v>65</v>
      </c>
      <c r="R28">
        <v>12.3</v>
      </c>
      <c r="U28">
        <v>22.6</v>
      </c>
      <c r="AB28">
        <f t="shared" si="7"/>
        <v>77.800000000000011</v>
      </c>
      <c r="AD28" s="6">
        <f t="shared" si="8"/>
        <v>422.5</v>
      </c>
      <c r="AE28" s="5">
        <f t="shared" si="0"/>
        <v>7</v>
      </c>
      <c r="AF28" s="5">
        <f t="shared" si="9"/>
        <v>2</v>
      </c>
      <c r="AG28" s="5">
        <f t="shared" si="10"/>
        <v>30</v>
      </c>
      <c r="AH28">
        <f t="shared" si="11"/>
        <v>229.17095115681229</v>
      </c>
      <c r="AI28" s="5">
        <f t="shared" si="4"/>
        <v>3</v>
      </c>
      <c r="AJ28" s="5">
        <f t="shared" si="12"/>
        <v>49</v>
      </c>
      <c r="AK28" s="5">
        <f t="shared" si="13"/>
        <v>10</v>
      </c>
    </row>
    <row r="29" spans="1:37" x14ac:dyDescent="0.25">
      <c r="A29" t="s">
        <v>33</v>
      </c>
      <c r="C29">
        <v>21.8</v>
      </c>
      <c r="D29">
        <v>279.5</v>
      </c>
      <c r="F29">
        <v>11.1</v>
      </c>
      <c r="G29">
        <v>78</v>
      </c>
      <c r="I29">
        <v>10</v>
      </c>
      <c r="J29">
        <v>65</v>
      </c>
      <c r="R29">
        <v>12.3</v>
      </c>
      <c r="U29">
        <v>22.6</v>
      </c>
      <c r="AB29">
        <f t="shared" si="7"/>
        <v>77.800000000000011</v>
      </c>
      <c r="AD29" s="6">
        <f t="shared" si="8"/>
        <v>422.5</v>
      </c>
      <c r="AE29" s="5">
        <f t="shared" si="0"/>
        <v>7</v>
      </c>
      <c r="AF29" s="5">
        <f t="shared" si="9"/>
        <v>2</v>
      </c>
      <c r="AG29" s="5">
        <f t="shared" si="10"/>
        <v>30</v>
      </c>
      <c r="AH29">
        <f t="shared" si="11"/>
        <v>229.17095115681229</v>
      </c>
      <c r="AI29" s="5">
        <f t="shared" si="4"/>
        <v>3</v>
      </c>
      <c r="AJ29" s="5">
        <f t="shared" si="12"/>
        <v>49</v>
      </c>
      <c r="AK29" s="5">
        <f t="shared" si="13"/>
        <v>10</v>
      </c>
    </row>
    <row r="30" spans="1:37" x14ac:dyDescent="0.25">
      <c r="A30" t="s">
        <v>55</v>
      </c>
      <c r="AD30" s="6"/>
      <c r="AE30" s="5"/>
      <c r="AF30" s="5"/>
      <c r="AG30" s="5"/>
      <c r="AI30" s="5"/>
      <c r="AJ30" s="5"/>
      <c r="AK30" s="5"/>
    </row>
    <row r="31" spans="1:37" x14ac:dyDescent="0.25">
      <c r="A31" t="s">
        <v>49</v>
      </c>
      <c r="F31">
        <v>15</v>
      </c>
      <c r="L31">
        <v>12</v>
      </c>
      <c r="R31">
        <v>12</v>
      </c>
      <c r="U31">
        <v>12</v>
      </c>
      <c r="AB31">
        <f t="shared" si="7"/>
        <v>51</v>
      </c>
      <c r="AD31" s="6">
        <f t="shared" si="8"/>
        <v>0</v>
      </c>
      <c r="AE31" s="5">
        <f t="shared" si="0"/>
        <v>0</v>
      </c>
      <c r="AF31" s="5">
        <f t="shared" si="9"/>
        <v>0</v>
      </c>
      <c r="AG31" s="5">
        <f t="shared" si="10"/>
        <v>0</v>
      </c>
      <c r="AH31">
        <f t="shared" si="11"/>
        <v>0</v>
      </c>
      <c r="AI31" s="5">
        <f t="shared" si="4"/>
        <v>0</v>
      </c>
      <c r="AJ31" s="5">
        <f t="shared" si="12"/>
        <v>0</v>
      </c>
      <c r="AK31" s="5">
        <f t="shared" si="13"/>
        <v>0</v>
      </c>
    </row>
    <row r="32" spans="1:37" ht="23.25" x14ac:dyDescent="0.35">
      <c r="M32" s="4" t="s">
        <v>45</v>
      </c>
      <c r="AB32">
        <f t="shared" si="7"/>
        <v>0</v>
      </c>
      <c r="AD32" s="6"/>
      <c r="AE32" s="5"/>
      <c r="AF32" s="5"/>
      <c r="AG32" s="5"/>
      <c r="AI32" s="5"/>
      <c r="AJ32" s="5"/>
      <c r="AK32" s="5"/>
    </row>
    <row r="33" spans="1:37" x14ac:dyDescent="0.25">
      <c r="A33" t="s">
        <v>17</v>
      </c>
      <c r="C33">
        <v>9.01</v>
      </c>
      <c r="D33">
        <v>63.8</v>
      </c>
      <c r="L33">
        <v>10</v>
      </c>
      <c r="M33">
        <v>70.55</v>
      </c>
      <c r="AB33">
        <f t="shared" si="7"/>
        <v>19.009999999999998</v>
      </c>
      <c r="AD33" s="6">
        <f t="shared" si="8"/>
        <v>134.35</v>
      </c>
      <c r="AE33" s="5">
        <f t="shared" si="0"/>
        <v>2</v>
      </c>
      <c r="AF33" s="5">
        <f t="shared" si="9"/>
        <v>14</v>
      </c>
      <c r="AG33" s="5">
        <f t="shared" si="10"/>
        <v>20</v>
      </c>
      <c r="AI33" s="5">
        <f t="shared" si="4"/>
        <v>0</v>
      </c>
      <c r="AJ33" s="5">
        <f t="shared" si="12"/>
        <v>0</v>
      </c>
      <c r="AK33" s="5">
        <f t="shared" si="13"/>
        <v>0</v>
      </c>
    </row>
    <row r="34" spans="1:37" x14ac:dyDescent="0.25">
      <c r="A34" t="s">
        <v>24</v>
      </c>
      <c r="C34">
        <v>6.3</v>
      </c>
      <c r="D34">
        <v>45</v>
      </c>
      <c r="L34">
        <v>7.77</v>
      </c>
      <c r="M34">
        <v>101</v>
      </c>
      <c r="R34">
        <v>5.6</v>
      </c>
      <c r="S34">
        <v>46</v>
      </c>
      <c r="U34">
        <v>5</v>
      </c>
      <c r="V34">
        <v>39</v>
      </c>
      <c r="AB34">
        <f t="shared" si="7"/>
        <v>24.67</v>
      </c>
      <c r="AD34" s="6">
        <f t="shared" si="8"/>
        <v>231</v>
      </c>
      <c r="AE34" s="5">
        <f t="shared" si="0"/>
        <v>3</v>
      </c>
      <c r="AF34" s="5">
        <f t="shared" si="9"/>
        <v>51</v>
      </c>
      <c r="AG34" s="5">
        <f t="shared" si="10"/>
        <v>0</v>
      </c>
      <c r="AH34">
        <f t="shared" ref="AH34:AH37" si="14">AD34*21.1/AB34</f>
        <v>197.5719497365221</v>
      </c>
      <c r="AI34" s="5">
        <f t="shared" si="4"/>
        <v>3</v>
      </c>
      <c r="AJ34" s="5">
        <f t="shared" si="12"/>
        <v>17</v>
      </c>
      <c r="AK34" s="5">
        <f t="shared" si="13"/>
        <v>34</v>
      </c>
    </row>
    <row r="35" spans="1:37" x14ac:dyDescent="0.25">
      <c r="A35" t="s">
        <v>2</v>
      </c>
      <c r="C35">
        <v>5.12</v>
      </c>
      <c r="D35">
        <v>36.28</v>
      </c>
      <c r="F35">
        <v>5</v>
      </c>
      <c r="I35">
        <v>5.46</v>
      </c>
      <c r="J35">
        <v>64.3</v>
      </c>
      <c r="O35">
        <v>5.4</v>
      </c>
      <c r="P35">
        <v>35.83</v>
      </c>
      <c r="U35">
        <v>10.1</v>
      </c>
      <c r="V35">
        <v>69.2</v>
      </c>
      <c r="AB35">
        <f t="shared" si="7"/>
        <v>31.080000000000005</v>
      </c>
      <c r="AD35" s="6">
        <f t="shared" si="8"/>
        <v>205.61</v>
      </c>
      <c r="AE35" s="5">
        <f t="shared" si="0"/>
        <v>3</v>
      </c>
      <c r="AF35" s="5">
        <f t="shared" si="9"/>
        <v>25</v>
      </c>
      <c r="AG35" s="5">
        <f t="shared" si="10"/>
        <v>36</v>
      </c>
      <c r="AH35">
        <f t="shared" si="14"/>
        <v>139.58722651222652</v>
      </c>
      <c r="AI35" s="5">
        <f t="shared" si="4"/>
        <v>2</v>
      </c>
      <c r="AJ35" s="5">
        <f t="shared" si="12"/>
        <v>19</v>
      </c>
      <c r="AK35" s="5">
        <f t="shared" si="13"/>
        <v>35</v>
      </c>
    </row>
    <row r="36" spans="1:37" x14ac:dyDescent="0.25">
      <c r="A36" t="s">
        <v>19</v>
      </c>
      <c r="F36">
        <v>6.62</v>
      </c>
      <c r="G36">
        <v>47.4</v>
      </c>
      <c r="L36">
        <v>8.23</v>
      </c>
      <c r="M36">
        <v>52.5</v>
      </c>
      <c r="U36">
        <v>6.5</v>
      </c>
      <c r="V36">
        <v>40.1</v>
      </c>
      <c r="AB36">
        <f t="shared" si="7"/>
        <v>21.35</v>
      </c>
      <c r="AD36" s="6">
        <f t="shared" si="8"/>
        <v>140</v>
      </c>
      <c r="AE36" s="5">
        <f t="shared" si="0"/>
        <v>2</v>
      </c>
      <c r="AF36" s="5">
        <f t="shared" si="9"/>
        <v>20</v>
      </c>
      <c r="AG36" s="5">
        <f t="shared" si="10"/>
        <v>0</v>
      </c>
      <c r="AH36">
        <f t="shared" si="14"/>
        <v>138.36065573770492</v>
      </c>
      <c r="AI36" s="5">
        <f t="shared" si="4"/>
        <v>2</v>
      </c>
      <c r="AJ36" s="5">
        <f t="shared" si="12"/>
        <v>18</v>
      </c>
      <c r="AK36" s="5">
        <f t="shared" si="13"/>
        <v>21</v>
      </c>
    </row>
    <row r="37" spans="1:37" x14ac:dyDescent="0.25">
      <c r="A37" t="s">
        <v>25</v>
      </c>
      <c r="F37">
        <v>2.6</v>
      </c>
      <c r="L37">
        <v>6.58</v>
      </c>
      <c r="R37">
        <v>5.89</v>
      </c>
      <c r="AB37">
        <f t="shared" si="7"/>
        <v>15.07</v>
      </c>
      <c r="AD37" s="6">
        <f t="shared" si="8"/>
        <v>0</v>
      </c>
      <c r="AE37" s="5">
        <f t="shared" si="0"/>
        <v>0</v>
      </c>
      <c r="AF37" s="5">
        <f t="shared" si="9"/>
        <v>0</v>
      </c>
      <c r="AG37" s="5">
        <f t="shared" si="10"/>
        <v>0</v>
      </c>
      <c r="AH37">
        <f t="shared" si="14"/>
        <v>0</v>
      </c>
      <c r="AI37" s="5">
        <f t="shared" si="4"/>
        <v>0</v>
      </c>
      <c r="AJ37" s="5">
        <f t="shared" si="12"/>
        <v>0</v>
      </c>
      <c r="AK37" s="5">
        <f t="shared" si="13"/>
        <v>0</v>
      </c>
    </row>
    <row r="38" spans="1:37" x14ac:dyDescent="0.25">
      <c r="A38" t="s">
        <v>30</v>
      </c>
      <c r="C38">
        <v>6</v>
      </c>
      <c r="D38">
        <v>37.33</v>
      </c>
      <c r="F38">
        <v>5.16</v>
      </c>
      <c r="G38">
        <v>31.24</v>
      </c>
      <c r="L38">
        <v>5.0199999999999996</v>
      </c>
      <c r="M38">
        <v>31.8</v>
      </c>
      <c r="AB38">
        <f t="shared" si="7"/>
        <v>16.18</v>
      </c>
      <c r="AD38" s="6">
        <f t="shared" si="8"/>
        <v>100.36999999999999</v>
      </c>
      <c r="AE38" s="5">
        <f t="shared" si="0"/>
        <v>1</v>
      </c>
      <c r="AF38" s="5">
        <f t="shared" si="9"/>
        <v>40</v>
      </c>
      <c r="AG38" s="5">
        <f t="shared" si="10"/>
        <v>22</v>
      </c>
      <c r="AI38" s="5">
        <f t="shared" si="4"/>
        <v>0</v>
      </c>
      <c r="AJ38" s="5">
        <f t="shared" si="12"/>
        <v>0</v>
      </c>
      <c r="AK38" s="5">
        <f t="shared" si="13"/>
        <v>0</v>
      </c>
    </row>
    <row r="39" spans="1:37" ht="23.25" x14ac:dyDescent="0.35">
      <c r="M39" s="4" t="s">
        <v>46</v>
      </c>
      <c r="AD39" s="6"/>
      <c r="AE39" s="5"/>
      <c r="AF39" s="5"/>
      <c r="AG39" s="5"/>
      <c r="AI39" s="5"/>
      <c r="AJ39" s="5"/>
      <c r="AK39" s="5"/>
    </row>
    <row r="40" spans="1:37" x14ac:dyDescent="0.25">
      <c r="A40" t="s">
        <v>0</v>
      </c>
      <c r="C40">
        <v>20.11</v>
      </c>
      <c r="D40">
        <v>174.8</v>
      </c>
      <c r="F40">
        <v>10.25</v>
      </c>
      <c r="G40">
        <v>114.8</v>
      </c>
      <c r="I40">
        <v>15.88</v>
      </c>
      <c r="J40">
        <v>165.7</v>
      </c>
      <c r="L40">
        <v>15.55</v>
      </c>
      <c r="M40">
        <v>159.69999999999999</v>
      </c>
      <c r="O40">
        <v>17.28</v>
      </c>
      <c r="P40">
        <v>174.95</v>
      </c>
      <c r="R40">
        <v>19.559999999999999</v>
      </c>
      <c r="S40">
        <v>188.45</v>
      </c>
      <c r="U40">
        <v>17.66</v>
      </c>
      <c r="V40">
        <v>171.4</v>
      </c>
      <c r="AB40">
        <f t="shared" si="7"/>
        <v>116.29</v>
      </c>
      <c r="AD40" s="6">
        <f t="shared" si="8"/>
        <v>1149.8000000000002</v>
      </c>
      <c r="AE40" s="5">
        <f t="shared" si="0"/>
        <v>19</v>
      </c>
      <c r="AF40" s="5">
        <f t="shared" si="9"/>
        <v>9</v>
      </c>
      <c r="AG40" s="5">
        <f t="shared" si="10"/>
        <v>48</v>
      </c>
      <c r="AH40">
        <f t="shared" si="11"/>
        <v>417.24619485768346</v>
      </c>
      <c r="AI40" s="5">
        <f t="shared" si="4"/>
        <v>6</v>
      </c>
      <c r="AJ40" s="5">
        <f t="shared" si="12"/>
        <v>57</v>
      </c>
      <c r="AK40" s="5">
        <f t="shared" si="13"/>
        <v>14</v>
      </c>
    </row>
    <row r="41" spans="1:37" x14ac:dyDescent="0.25">
      <c r="A41" t="s">
        <v>11</v>
      </c>
      <c r="C41">
        <v>9.4</v>
      </c>
      <c r="O41">
        <v>18.600000000000001</v>
      </c>
      <c r="U41">
        <v>15.5</v>
      </c>
      <c r="AB41">
        <f t="shared" si="7"/>
        <v>43.5</v>
      </c>
      <c r="AD41" s="6">
        <f t="shared" si="8"/>
        <v>0</v>
      </c>
      <c r="AE41" s="5">
        <f t="shared" si="0"/>
        <v>0</v>
      </c>
      <c r="AF41" s="5">
        <f t="shared" si="9"/>
        <v>0</v>
      </c>
      <c r="AG41" s="5">
        <f t="shared" si="10"/>
        <v>0</v>
      </c>
      <c r="AH41">
        <f t="shared" si="11"/>
        <v>0</v>
      </c>
      <c r="AI41" s="5">
        <f t="shared" si="4"/>
        <v>0</v>
      </c>
      <c r="AJ41" s="5">
        <f t="shared" si="12"/>
        <v>0</v>
      </c>
      <c r="AK41" s="5">
        <f t="shared" si="13"/>
        <v>0</v>
      </c>
    </row>
    <row r="42" spans="1:37" x14ac:dyDescent="0.25">
      <c r="A42" t="s">
        <v>12</v>
      </c>
      <c r="C42">
        <v>9.5</v>
      </c>
      <c r="F42">
        <v>10.1</v>
      </c>
      <c r="G42">
        <v>100</v>
      </c>
      <c r="I42">
        <v>5.27</v>
      </c>
      <c r="J42">
        <v>85</v>
      </c>
      <c r="L42">
        <v>9.9</v>
      </c>
      <c r="M42">
        <v>99</v>
      </c>
      <c r="R42">
        <v>8.1</v>
      </c>
      <c r="S42">
        <v>110</v>
      </c>
      <c r="AB42">
        <f t="shared" si="7"/>
        <v>42.870000000000005</v>
      </c>
      <c r="AD42" s="6">
        <f t="shared" si="8"/>
        <v>394</v>
      </c>
      <c r="AE42" s="5">
        <f t="shared" si="0"/>
        <v>6</v>
      </c>
      <c r="AF42" s="5">
        <f t="shared" si="9"/>
        <v>34</v>
      </c>
      <c r="AG42" s="5">
        <f t="shared" si="10"/>
        <v>0</v>
      </c>
      <c r="AH42">
        <f t="shared" si="11"/>
        <v>387.84231397247493</v>
      </c>
      <c r="AI42" s="5">
        <f t="shared" si="4"/>
        <v>6</v>
      </c>
      <c r="AJ42" s="5">
        <f t="shared" si="12"/>
        <v>27</v>
      </c>
      <c r="AK42" s="5">
        <f t="shared" si="13"/>
        <v>50</v>
      </c>
    </row>
    <row r="43" spans="1:37" x14ac:dyDescent="0.25">
      <c r="A43" t="s">
        <v>36</v>
      </c>
      <c r="C43">
        <v>10</v>
      </c>
      <c r="D43">
        <v>110.75</v>
      </c>
      <c r="F43">
        <v>17.600000000000001</v>
      </c>
      <c r="L43">
        <v>19.260000000000002</v>
      </c>
      <c r="M43">
        <v>246</v>
      </c>
      <c r="R43">
        <v>21.22</v>
      </c>
      <c r="S43">
        <v>251.7</v>
      </c>
      <c r="U43">
        <v>13.3</v>
      </c>
      <c r="V43">
        <v>135.19999999999999</v>
      </c>
      <c r="AB43">
        <f t="shared" si="7"/>
        <v>81.38</v>
      </c>
      <c r="AD43" s="6">
        <f t="shared" si="8"/>
        <v>743.65000000000009</v>
      </c>
      <c r="AE43" s="5">
        <f t="shared" si="0"/>
        <v>12</v>
      </c>
      <c r="AF43" s="5">
        <f t="shared" si="9"/>
        <v>23</v>
      </c>
      <c r="AG43" s="5">
        <f t="shared" si="10"/>
        <v>39</v>
      </c>
      <c r="AH43">
        <f t="shared" si="11"/>
        <v>385.62337183583202</v>
      </c>
      <c r="AI43" s="5">
        <f t="shared" si="4"/>
        <v>6</v>
      </c>
      <c r="AJ43" s="5">
        <f t="shared" si="12"/>
        <v>25</v>
      </c>
      <c r="AK43" s="5">
        <f t="shared" si="13"/>
        <v>37</v>
      </c>
    </row>
    <row r="44" spans="1:37" x14ac:dyDescent="0.25">
      <c r="A44" t="s">
        <v>37</v>
      </c>
      <c r="C44">
        <v>22.16</v>
      </c>
      <c r="D44">
        <v>260.89999999999998</v>
      </c>
      <c r="L44">
        <v>24.08</v>
      </c>
      <c r="M44">
        <v>294</v>
      </c>
      <c r="R44">
        <v>21.22</v>
      </c>
      <c r="S44">
        <v>251.7</v>
      </c>
      <c r="AB44">
        <f t="shared" si="7"/>
        <v>67.459999999999994</v>
      </c>
      <c r="AD44" s="6">
        <f t="shared" si="8"/>
        <v>806.59999999999991</v>
      </c>
      <c r="AE44" s="5">
        <f t="shared" si="0"/>
        <v>13</v>
      </c>
      <c r="AF44" s="5">
        <f t="shared" si="9"/>
        <v>26</v>
      </c>
      <c r="AG44" s="5">
        <f t="shared" si="10"/>
        <v>35</v>
      </c>
      <c r="AH44">
        <f t="shared" si="11"/>
        <v>504.57337681589092</v>
      </c>
      <c r="AI44" s="5">
        <f t="shared" si="4"/>
        <v>8</v>
      </c>
      <c r="AJ44" s="5">
        <f t="shared" si="12"/>
        <v>24</v>
      </c>
      <c r="AK44" s="5">
        <f t="shared" si="13"/>
        <v>34</v>
      </c>
    </row>
    <row r="45" spans="1:37" ht="23.25" x14ac:dyDescent="0.35">
      <c r="M45" s="4" t="s">
        <v>47</v>
      </c>
      <c r="AD45" s="6"/>
      <c r="AE45" s="5"/>
      <c r="AF45" s="5"/>
      <c r="AG45" s="5"/>
      <c r="AI45" s="5"/>
      <c r="AJ45" s="5"/>
      <c r="AK45" s="5"/>
    </row>
    <row r="46" spans="1:37" x14ac:dyDescent="0.25">
      <c r="A46" t="s">
        <v>31</v>
      </c>
      <c r="C46">
        <v>9.01</v>
      </c>
      <c r="D46">
        <v>96.4</v>
      </c>
      <c r="L46">
        <v>11.79</v>
      </c>
      <c r="M46">
        <v>127.9</v>
      </c>
      <c r="R46">
        <v>6.39</v>
      </c>
      <c r="S46">
        <v>66</v>
      </c>
      <c r="AB46">
        <f t="shared" si="7"/>
        <v>27.189999999999998</v>
      </c>
      <c r="AD46" s="6">
        <f t="shared" si="8"/>
        <v>290.3</v>
      </c>
      <c r="AE46" s="5">
        <f t="shared" si="0"/>
        <v>4</v>
      </c>
      <c r="AF46" s="5">
        <f t="shared" si="9"/>
        <v>50</v>
      </c>
      <c r="AG46" s="5">
        <f t="shared" si="10"/>
        <v>18</v>
      </c>
      <c r="AH46">
        <f t="shared" ref="AH46:AH49" si="15">AD46*21.1/AB46</f>
        <v>225.27877896285403</v>
      </c>
      <c r="AI46" s="5">
        <f t="shared" si="4"/>
        <v>3</v>
      </c>
      <c r="AJ46" s="5">
        <f t="shared" si="12"/>
        <v>45</v>
      </c>
      <c r="AK46" s="5">
        <f t="shared" si="13"/>
        <v>16</v>
      </c>
    </row>
    <row r="47" spans="1:37" x14ac:dyDescent="0.25">
      <c r="A47" t="s">
        <v>51</v>
      </c>
      <c r="C47">
        <v>9.01</v>
      </c>
      <c r="D47">
        <v>96.4</v>
      </c>
      <c r="L47">
        <v>11.79</v>
      </c>
      <c r="M47">
        <v>127.9</v>
      </c>
      <c r="R47">
        <v>6.39</v>
      </c>
      <c r="S47">
        <v>66</v>
      </c>
      <c r="AB47">
        <f t="shared" si="7"/>
        <v>27.189999999999998</v>
      </c>
      <c r="AD47" s="6">
        <f t="shared" si="8"/>
        <v>290.3</v>
      </c>
      <c r="AE47" s="5">
        <f t="shared" si="0"/>
        <v>4</v>
      </c>
      <c r="AF47" s="5">
        <f t="shared" si="9"/>
        <v>50</v>
      </c>
      <c r="AG47" s="5">
        <f t="shared" si="10"/>
        <v>18</v>
      </c>
      <c r="AH47">
        <f t="shared" si="15"/>
        <v>225.27877896285403</v>
      </c>
      <c r="AI47" s="5">
        <f t="shared" si="4"/>
        <v>3</v>
      </c>
      <c r="AJ47" s="5">
        <f t="shared" si="12"/>
        <v>45</v>
      </c>
      <c r="AK47" s="5">
        <f t="shared" si="13"/>
        <v>16</v>
      </c>
    </row>
    <row r="48" spans="1:37" x14ac:dyDescent="0.25">
      <c r="A48" t="s">
        <v>14</v>
      </c>
      <c r="C48">
        <v>11.9</v>
      </c>
      <c r="F48">
        <v>5.0999999999999996</v>
      </c>
      <c r="I48">
        <v>4</v>
      </c>
      <c r="L48">
        <v>4</v>
      </c>
      <c r="O48">
        <v>5</v>
      </c>
      <c r="R48">
        <v>7</v>
      </c>
      <c r="AB48">
        <f t="shared" si="7"/>
        <v>37</v>
      </c>
      <c r="AD48" s="6">
        <f t="shared" si="8"/>
        <v>0</v>
      </c>
      <c r="AE48" s="5">
        <f t="shared" si="0"/>
        <v>0</v>
      </c>
      <c r="AF48" s="5">
        <f t="shared" si="9"/>
        <v>0</v>
      </c>
      <c r="AG48" s="5">
        <f t="shared" si="10"/>
        <v>0</v>
      </c>
      <c r="AH48">
        <f t="shared" si="15"/>
        <v>0</v>
      </c>
      <c r="AI48" s="5">
        <f t="shared" si="4"/>
        <v>0</v>
      </c>
      <c r="AJ48" s="5">
        <f t="shared" si="12"/>
        <v>0</v>
      </c>
      <c r="AK48" s="5">
        <f t="shared" si="13"/>
        <v>0</v>
      </c>
    </row>
    <row r="49" spans="1:37" x14ac:dyDescent="0.25">
      <c r="A49" t="s">
        <v>13</v>
      </c>
      <c r="C49">
        <v>5</v>
      </c>
      <c r="D49">
        <v>47.01</v>
      </c>
      <c r="AB49">
        <f t="shared" si="7"/>
        <v>5</v>
      </c>
      <c r="AD49" s="6">
        <f t="shared" si="8"/>
        <v>47.01</v>
      </c>
      <c r="AE49" s="5">
        <f t="shared" si="0"/>
        <v>0</v>
      </c>
      <c r="AF49" s="5">
        <f t="shared" si="9"/>
        <v>47</v>
      </c>
      <c r="AG49" s="5">
        <f t="shared" si="10"/>
        <v>0</v>
      </c>
      <c r="AH49">
        <f t="shared" si="15"/>
        <v>198.38220000000001</v>
      </c>
      <c r="AI49" s="5">
        <f t="shared" si="4"/>
        <v>3</v>
      </c>
      <c r="AJ49" s="5">
        <f t="shared" si="12"/>
        <v>18</v>
      </c>
      <c r="AK49" s="5">
        <f t="shared" si="13"/>
        <v>22</v>
      </c>
    </row>
    <row r="50" spans="1:37" ht="23.25" x14ac:dyDescent="0.35">
      <c r="M50" s="4" t="s">
        <v>48</v>
      </c>
      <c r="AD50" s="6"/>
      <c r="AE50" s="5"/>
      <c r="AF50" s="5"/>
      <c r="AG50" s="5"/>
      <c r="AI50" s="5"/>
      <c r="AJ50" s="5"/>
      <c r="AK50" s="5"/>
    </row>
    <row r="51" spans="1:37" x14ac:dyDescent="0.25">
      <c r="A51" t="s">
        <v>32</v>
      </c>
      <c r="L51">
        <v>8.01</v>
      </c>
      <c r="M51">
        <v>50.45</v>
      </c>
      <c r="R51">
        <v>42.45</v>
      </c>
      <c r="S51" t="s">
        <v>41</v>
      </c>
      <c r="AB51">
        <f t="shared" si="7"/>
        <v>50.46</v>
      </c>
      <c r="AD51" s="6">
        <f>D51+G51+J51+M51+P51+V51</f>
        <v>50.45</v>
      </c>
      <c r="AE51" s="5">
        <f t="shared" si="0"/>
        <v>0</v>
      </c>
      <c r="AF51" s="5">
        <f t="shared" si="9"/>
        <v>50</v>
      </c>
      <c r="AG51" s="5">
        <f t="shared" si="10"/>
        <v>27</v>
      </c>
      <c r="AH51">
        <f t="shared" si="11"/>
        <v>42.191636940150616</v>
      </c>
      <c r="AI51" s="5">
        <f t="shared" si="4"/>
        <v>0</v>
      </c>
      <c r="AJ51" s="5">
        <f t="shared" si="12"/>
        <v>42</v>
      </c>
      <c r="AK51" s="5">
        <f t="shared" si="13"/>
        <v>11</v>
      </c>
    </row>
    <row r="52" spans="1:37" x14ac:dyDescent="0.25">
      <c r="A52" t="s">
        <v>38</v>
      </c>
      <c r="F52">
        <v>6.58</v>
      </c>
      <c r="R52">
        <v>12.57</v>
      </c>
      <c r="U52">
        <v>33.94</v>
      </c>
      <c r="AB52">
        <f t="shared" si="7"/>
        <v>53.089999999999996</v>
      </c>
      <c r="AD52" s="6">
        <f t="shared" si="8"/>
        <v>0</v>
      </c>
      <c r="AE52" s="5">
        <f t="shared" si="0"/>
        <v>0</v>
      </c>
      <c r="AF52" s="5">
        <f t="shared" si="9"/>
        <v>0</v>
      </c>
      <c r="AG52" s="5">
        <f t="shared" si="10"/>
        <v>0</v>
      </c>
      <c r="AH52">
        <f t="shared" si="11"/>
        <v>0</v>
      </c>
      <c r="AI52" s="5">
        <f t="shared" si="4"/>
        <v>0</v>
      </c>
      <c r="AJ52" s="5">
        <f t="shared" si="12"/>
        <v>0</v>
      </c>
      <c r="AK52" s="5">
        <f t="shared" si="13"/>
        <v>0</v>
      </c>
    </row>
    <row r="53" spans="1:37" x14ac:dyDescent="0.25">
      <c r="A53" t="s">
        <v>50</v>
      </c>
      <c r="O53">
        <v>27.4</v>
      </c>
      <c r="P53" t="s">
        <v>41</v>
      </c>
      <c r="R53">
        <v>8.26</v>
      </c>
      <c r="S53">
        <v>88</v>
      </c>
      <c r="AB53">
        <f t="shared" si="7"/>
        <v>35.659999999999997</v>
      </c>
      <c r="AD53" s="6">
        <f>D53+G53+J53+M53+S53+V53</f>
        <v>88</v>
      </c>
      <c r="AE53" s="5">
        <f t="shared" si="0"/>
        <v>1</v>
      </c>
      <c r="AF53" s="5">
        <f t="shared" si="9"/>
        <v>28</v>
      </c>
      <c r="AG53" s="5">
        <f t="shared" si="10"/>
        <v>0</v>
      </c>
      <c r="AH53">
        <f t="shared" si="11"/>
        <v>104.13909141895684</v>
      </c>
      <c r="AI53" s="5">
        <f t="shared" si="4"/>
        <v>1</v>
      </c>
      <c r="AJ53" s="5">
        <f t="shared" si="12"/>
        <v>44</v>
      </c>
      <c r="AK53" s="5">
        <f t="shared" si="13"/>
        <v>8</v>
      </c>
    </row>
  </sheetData>
  <mergeCells count="2">
    <mergeCell ref="AE2:AG2"/>
    <mergeCell ref="AI2:AK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Shiv</dc:creator>
  <cp:lastModifiedBy>Guillermo Luis Salinas Ortega</cp:lastModifiedBy>
  <dcterms:created xsi:type="dcterms:W3CDTF">2020-04-13T20:28:01Z</dcterms:created>
  <dcterms:modified xsi:type="dcterms:W3CDTF">2020-04-20T07:01:33Z</dcterms:modified>
</cp:coreProperties>
</file>